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INFORMES ASEG 2022\1ER TRIMESTRE 2022\"/>
    </mc:Choice>
  </mc:AlternateContent>
  <xr:revisionPtr revIDLastSave="0" documentId="8_{46C20913-A0A9-4BE6-BBE3-58A9AF082929}" xr6:coauthVersionLast="36" xr6:coauthVersionMax="36" xr10:uidLastSave="{00000000-0000-0000-0000-000000000000}"/>
  <bookViews>
    <workbookView xWindow="0" yWindow="0" windowWidth="23040" windowHeight="9525" tabRatio="863" activeTab="10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79021"/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43" i="62"/>
  <c r="C58" i="60"/>
  <c r="C61" i="62"/>
  <c r="C48" i="62" s="1"/>
  <c r="C113" i="62" s="1"/>
  <c r="C9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<sst xmlns="http://schemas.openxmlformats.org/spreadsheetml/2006/main" count="938" uniqueCount="664">
  <si>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</si>
  <si>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</si>
  <si>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</si>
  <si>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</si>
  <si>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</si>
  <si>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</si>
  <si>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</si>
  <si>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</si>
  <si>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</si>
  <si>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</si>
  <si>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</si>
  <si>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</si>
  <si>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</si>
  <si>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</si>
  <si>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</si>
  <si>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</si>
  <si>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</si>
  <si>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</si>
  <si>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</si>
  <si>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</si>
  <si>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</si>
  <si>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</si>
  <si>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</si>
  <si>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</si>
  <si>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</si>
  <si>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</si>
  <si>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</si>
  <si>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</si>
  <si>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</si>
  <si>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</si>
  <si>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</si>
  <si>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</si>
  <si>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</si>
  <si>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</si>
  <si>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</si>
  <si>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</si>
  <si>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</si>
  <si>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</si>
  <si>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</si>
  <si>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</si>
  <si>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</si>
  <si>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</si>
  <si>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</si>
  <si>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</si>
  <si>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</si>
  <si>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</si>
  <si>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</si>
  <si>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</si>
  <si>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</si>
  <si>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</si>
  <si>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</si>
  <si>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</si>
  <si>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</si>
  <si>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</si>
  <si>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</si>
  <si>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</si>
  <si>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</si>
  <si>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</si>
  <si>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</si>
  <si>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</si>
  <si>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</si>
  <si>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</si>
  <si>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</si>
  <si>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</si>
  <si>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</si>
  <si>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</si>
  <si>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</si>
  <si>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</si>
  <si>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</si>
  <si>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</si>
  <si>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</si>
  <si>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</si>
  <si>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</si>
  <si>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</si>
  <si>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</si>
  <si>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</si>
  <si>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</si>
  <si>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</si>
  <si>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</si>
  <si>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</si>
  <si>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</si>
  <si>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</si>
  <si>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</si>
  <si>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</si>
  <si>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</si>
  <si>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</si>
  <si>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</si>
  <si>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</si>
  <si>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</si>
  <si>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</si>
  <si>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</si>
  <si>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</si>
  <si>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</si>
  <si>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</si>
  <si>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</si>
  <si>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</si>
  <si>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</si>
  <si>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</si>
  <si>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</si>
  <si>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</si>
  <si>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</si>
  <si>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</si>
  <si>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</si>
  <si>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</si>
  <si>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</si>
  <si>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</si>
  <si>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</si>
  <si>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</si>
  <si>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</si>
  <si>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</si>
  <si>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</si>
  <si>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</si>
  <si>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</si>
  <si>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</si>
  <si>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</si>
  <si>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</si>
  <si>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</si>
  <si>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</si>
  <si>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</si>
  <si>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</si>
  <si>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</si>
  <si>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</si>
  <si>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</si>
  <si>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</si>
  <si>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</si>
  <si>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</si>
  <si>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</si>
  <si>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</si>
  <si>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</si>
  <si>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</si>
  <si>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</si>
  <si>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</si>
  <si>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</si>
  <si>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</si>
  <si>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</si>
  <si>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</si>
  <si>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</si>
  <si>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</si>
  <si>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</si>
  <si>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</si>
  <si>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</si>
  <si>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</si>
  <si>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</si>
  <si>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</si>
  <si>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</si>
  <si>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</si>
  <si>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</si>
  <si>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</si>
  <si>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</si>
  <si>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</si>
  <si>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</si>
  <si>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</si>
  <si>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</si>
  <si>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</si>
  <si>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</si>
  <si>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</si>
  <si>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</si>
  <si>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</si>
  <si>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</si>
  <si>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</si>
  <si>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</si>
  <si>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</si>
  <si>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</si>
  <si>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</si>
  <si>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</si>
  <si>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</si>
  <si>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</si>
  <si>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</si>
  <si>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</si>
  <si>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</si>
  <si>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</si>
  <si>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</si>
  <si>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</si>
  <si>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</si>
  <si>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</si>
  <si>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</si>
  <si>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</si>
  <si>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</si>
  <si>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</si>
  <si>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</si>
  <si>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</si>
  <si>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</si>
  <si>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</si>
  <si>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</si>
  <si>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</si>
  <si>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</si>
  <si>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</si>
  <si>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</si>
  <si>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</si>
  <si>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</si>
  <si>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</si>
  <si>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</si>
  <si>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</si>
  <si>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</si>
  <si>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</si>
  <si>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</si>
  <si>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</si>
  <si>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</si>
  <si>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</si>
  <si>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</si>
  <si>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</si>
  <si>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</si>
  <si>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</si>
  <si>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</si>
  <si>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</si>
  <si>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</si>
  <si>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</si>
  <si>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</si>
  <si>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</si>
  <si>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</si>
  <si>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</si>
  <si>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</si>
  <si>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</si>
  <si>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</si>
  <si>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</si>
  <si>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</si>
  <si>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</si>
  <si>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</si>
  <si>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</si>
  <si>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</si>
  <si>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</si>
  <si>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</si>
  <si>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</si>
  <si>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</si>
  <si>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</si>
  <si>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</si>
  <si>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</si>
  <si>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</si>
  <si>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</si>
  <si>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</si>
  <si>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</si>
  <si>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</si>
  <si>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</si>
  <si>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</si>
  <si>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</si>
  <si>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</si>
  <si>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</si>
  <si>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</si>
  <si>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</si>
  <si>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</si>
  <si>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</si>
  <si>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</si>
  <si>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</si>
  <si>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</si>
  <si>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</si>
  <si>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</si>
  <si>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</si>
  <si>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</si>
  <si>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</si>
  <si>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</si>
  <si>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</si>
  <si>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</si>
  <si>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</si>
  <si>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</si>
  <si>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</si>
  <si>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</si>
  <si>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</si>
  <si>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</si>
  <si>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</si>
  <si>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</si>
  <si>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</si>
  <si>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</si>
  <si>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</si>
  <si>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</si>
  <si>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</si>
  <si>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</si>
  <si>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</si>
  <si>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</si>
  <si>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</si>
  <si>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</si>
  <si>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</si>
  <si>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</si>
  <si>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</si>
  <si>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</si>
  <si>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</si>
  <si>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</si>
  <si>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</si>
  <si>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</si>
  <si>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</si>
  <si>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</si>
  <si>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</si>
  <si>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</si>
  <si>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</si>
  <si>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</si>
  <si>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</si>
  <si>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</si>
  <si>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</si>
  <si>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</si>
  <si>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</si>
  <si>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</si>
  <si>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</si>
  <si>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</si>
  <si>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</si>
  <si>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</si>
  <si>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</si>
  <si>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</si>
  <si>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</si>
  <si>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</si>
  <si>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</si>
  <si>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</si>
  <si>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</si>
  <si>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</si>
  <si>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</si>
  <si>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</si>
  <si>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</si>
  <si>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</si>
  <si>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</si>
  <si>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</si>
  <si>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</si>
  <si>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</si>
  <si>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</si>
  <si>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</si>
  <si>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</si>
  <si>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</si>
  <si>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</si>
  <si>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</si>
  <si>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</si>
  <si>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</si>
  <si>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</si>
  <si>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</si>
  <si>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</si>
  <si>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</si>
  <si>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</si>
  <si>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</si>
  <si>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</si>
  <si>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</si>
  <si>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</si>
  <si>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</si>
  <si>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</si>
  <si>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</si>
  <si>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</si>
  <si>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</si>
  <si>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</si>
  <si>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</si>
  <si>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</si>
  <si>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</si>
  <si>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</si>
  <si>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</si>
  <si>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</si>
  <si>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</si>
  <si>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</si>
  <si>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</si>
  <si>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</si>
  <si>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</si>
  <si>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</si>
  <si>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</si>
  <si>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</si>
  <si>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</si>
  <si>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</si>
  <si>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</si>
  <si>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</si>
  <si>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</si>
  <si>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</si>
  <si>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</si>
  <si>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</si>
  <si>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</si>
  <si>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</si>
  <si>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</si>
  <si>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</si>
  <si>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</si>
  <si>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</si>
  <si>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</si>
  <si>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</si>
  <si>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</si>
  <si>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</si>
  <si>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</si>
  <si>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</si>
  <si>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</si>
  <si>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</si>
  <si>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</si>
  <si>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</si>
  <si>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</si>
  <si>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</si>
  <si>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</si>
  <si>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</si>
  <si>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</si>
  <si>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</si>
  <si>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</si>
  <si>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</si>
  <si>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</si>
  <si>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</si>
  <si>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</si>
  <si>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</si>
  <si>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</si>
  <si>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</si>
  <si>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</si>
  <si>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</si>
  <si>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</si>
  <si>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</si>
  <si>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</si>
  <si>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</si>
  <si>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</si>
  <si>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</si>
  <si>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</si>
  <si>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</si>
  <si>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</si>
  <si>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</si>
  <si>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</si>
  <si>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</si>
  <si>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</si>
  <si>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</si>
  <si>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</si>
  <si>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</si>
  <si>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</si>
  <si>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</si>
  <si>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</si>
  <si>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</si>
  <si>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</si>
  <si>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</si>
  <si>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</si>
  <si>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</si>
  <si>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</si>
  <si>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</si>
  <si>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</si>
  <si>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</si>
  <si>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</si>
  <si>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</si>
  <si>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</si>
  <si>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</si>
  <si>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</si>
  <si>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</si>
  <si>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</si>
  <si>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</si>
  <si>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</si>
  <si>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</si>
  <si>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</si>
  <si>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</si>
  <si>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</si>
  <si>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</si>
  <si>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</si>
  <si>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</si>
  <si>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</si>
  <si>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</si>
  <si>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</si>
  <si>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</si>
  <si>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</si>
  <si>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</si>
  <si>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</si>
  <si>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</si>
  <si>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</si>
  <si>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</si>
  <si>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</si>
  <si>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</si>
  <si>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</si>
  <si>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</si>
  <si>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</si>
  <si>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</si>
  <si>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</si>
  <si>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</si>
  <si>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</si>
  <si>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</si>
  <si>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</si>
  <si>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</si>
  <si>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</si>
  <si>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</si>
  <si>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</si>
  <si>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</si>
  <si>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</si>
  <si>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</si>
  <si>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</si>
  <si>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</si>
  <si>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</si>
  <si>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</si>
  <si>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</si>
  <si>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</si>
  <si>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</si>
  <si>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</si>
  <si>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</si>
  <si>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</si>
  <si>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</si>
  <si>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</si>
  <si>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</si>
  <si>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</si>
  <si>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</si>
  <si>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</si>
  <si>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</si>
  <si>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</si>
  <si>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</si>
  <si>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</si>
  <si>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</si>
  <si>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</si>
  <si>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</si>
  <si>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</si>
  <si>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</si>
  <si>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</si>
  <si>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</si>
  <si>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</si>
  <si>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</si>
  <si>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</si>
  <si>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</si>
  <si>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</si>
  <si>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</si>
  <si>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</si>
  <si>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</si>
  <si>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</si>
  <si>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</si>
  <si>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</si>
  <si>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</si>
  <si>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</si>
  <si>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</si>
  <si>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</si>
  <si>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</si>
  <si>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</si>
  <si>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</si>
  <si>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</si>
  <si>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</si>
  <si>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</si>
  <si>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</si>
  <si>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</si>
  <si>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</si>
  <si>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</si>
  <si>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</si>
  <si>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</si>
  <si>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</si>
  <si>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</si>
  <si>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</si>
  <si>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</si>
  <si>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</si>
  <si>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</si>
  <si>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</si>
  <si>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</si>
  <si>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</si>
  <si>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</si>
  <si>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</si>
  <si>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</si>
  <si>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</si>
  <si>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</si>
  <si>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</si>
  <si>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</si>
  <si>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</si>
  <si>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</si>
  <si>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</si>
  <si>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</si>
  <si>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</si>
  <si>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</si>
  <si>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</si>
  <si>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</si>
  <si>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</si>
  <si>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</si>
  <si>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</si>
  <si>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</si>
  <si>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</si>
  <si>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</si>
  <si>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</si>
  <si>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</si>
  <si>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</si>
  <si>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</si>
  <si>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</si>
  <si>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</si>
  <si>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</si>
  <si>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</si>
  <si>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</si>
  <si>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</si>
  <si>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</si>
  <si>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</si>
  <si>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</si>
  <si>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</si>
  <si>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</si>
  <si>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</si>
  <si>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</si>
  <si>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</si>
  <si>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</si>
  <si>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</si>
  <si>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</si>
  <si>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</si>
  <si>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</si>
  <si>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</si>
  <si>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</si>
  <si>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</si>
  <si>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</si>
  <si>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</si>
  <si>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</si>
  <si>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</si>
  <si>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</si>
  <si>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</si>
  <si>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</si>
  <si>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</si>
  <si>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</si>
  <si>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</si>
  <si>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</si>
  <si>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</si>
  <si>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</si>
  <si>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</si>
  <si>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</si>
  <si>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</si>
  <si>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</si>
  <si>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</si>
  <si>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</si>
  <si>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</si>
  <si>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</si>
  <si>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</si>
  <si>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</si>
  <si>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</si>
  <si>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</si>
  <si>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</si>
  <si>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</si>
  <si>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</si>
  <si>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</si>
  <si>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</si>
  <si>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</si>
  <si>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</si>
  <si>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</si>
  <si>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</si>
  <si>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</si>
  <si>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</si>
  <si>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</si>
  <si>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</si>
  <si>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</si>
  <si>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</si>
  <si>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</si>
  <si>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</si>
  <si>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</si>
  <si>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</si>
  <si>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</si>
  <si>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</si>
  <si>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</si>
  <si>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</si>
  <si>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</si>
  <si>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</si>
  <si>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</si>
  <si>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</si>
  <si>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</si>
  <si>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</si>
  <si>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</si>
  <si>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</si>
  <si>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</si>
  <si>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</si>
  <si>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</si>
  <si>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</si>
  <si>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</si>
  <si>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</si>
  <si>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</si>
  <si>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</si>
  <si>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</si>
  <si>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</si>
  <si>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</si>
  <si>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</si>
  <si>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</si>
  <si>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</si>
  <si>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</si>
  <si>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</si>
  <si>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</si>
  <si>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</si>
  <si>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</si>
  <si>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</si>
  <si>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</si>
  <si>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</si>
  <si>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</si>
  <si>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</si>
  <si>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</si>
  <si>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</si>
  <si>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</si>
  <si>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</si>
  <si>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</si>
  <si>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</si>
  <si>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</si>
  <si>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</si>
  <si>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</si>
  <si>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</si>
  <si>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</si>
  <si>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</si>
  <si>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</si>
  <si>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Sistema para el Desarrollo Integral de la Familia del Municipio de Salamanca, Guanajuato.</t>
  </si>
  <si>
    <t>Correspondiente del 1 de Enero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</si>
</sst>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20" sqref="B2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663</v>
      </c>
      <c r="B3" s="155"/>
      <c r="C3" s="17"/>
      <c r="D3" s="14" t="s">
        <v>616</v>
      </c>
      <c r="E3" s="15">
        <v>1</v>
      </c>
    </row>
    <row r="4" spans="1:5" s="101" customFormat="1" ht="18.95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101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9" t="s">
        <v>662</v>
      </c>
      <c r="B1" s="160"/>
      <c r="C1" s="161"/>
    </row>
    <row r="2" spans="1:3" s="37" customFormat="1" ht="18" customHeight="1" x14ac:dyDescent="0.25">
      <c r="A2" s="162" t="s">
        <v>625</v>
      </c>
      <c r="B2" s="163"/>
      <c r="C2" s="164"/>
    </row>
    <row r="3" spans="1:3" s="37" customFormat="1" ht="18" customHeight="1" x14ac:dyDescent="0.25">
      <c r="A3" s="162" t="s">
        <v>663</v>
      </c>
      <c r="B3" s="165"/>
      <c r="C3" s="164"/>
    </row>
    <row r="4" spans="1:3" s="40" customFormat="1" ht="18" customHeight="1" x14ac:dyDescent="0.2">
      <c r="A4" s="166" t="s">
        <v>626</v>
      </c>
      <c r="B4" s="167"/>
      <c r="C4" s="168"/>
    </row>
    <row r="5" spans="1:3" s="38" customFormat="1" x14ac:dyDescent="0.2">
      <c r="A5" s="58" t="s">
        <v>525</v>
      </c>
      <c r="B5" s="58"/>
      <c r="C5" s="59">
        <v>11465173.279999999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x14ac:dyDescent="0.2">
      <c r="A18" s="73">
        <v>3.3</v>
      </c>
      <c r="B18" s="68" t="s">
        <v>535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11465173.279999999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tabSelected="1" topLeftCell="A12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9" t="s">
        <v>662</v>
      </c>
      <c r="B1" s="170"/>
      <c r="C1" s="171"/>
    </row>
    <row r="2" spans="1:3" s="41" customFormat="1" ht="18.95" customHeight="1" x14ac:dyDescent="0.25">
      <c r="A2" s="172" t="s">
        <v>627</v>
      </c>
      <c r="B2" s="173"/>
      <c r="C2" s="174"/>
    </row>
    <row r="3" spans="1:3" s="41" customFormat="1" ht="18.95" customHeight="1" x14ac:dyDescent="0.25">
      <c r="A3" s="172" t="s">
        <v>663</v>
      </c>
      <c r="B3" s="175"/>
      <c r="C3" s="174"/>
    </row>
    <row r="4" spans="1:3" s="42" customFormat="1" x14ac:dyDescent="0.2">
      <c r="A4" s="166" t="s">
        <v>626</v>
      </c>
      <c r="B4" s="167"/>
      <c r="C4" s="168"/>
    </row>
    <row r="5" spans="1:3" x14ac:dyDescent="0.2">
      <c r="A5" s="89" t="s">
        <v>538</v>
      </c>
      <c r="B5" s="58"/>
      <c r="C5" s="82">
        <v>9464640.9800000004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21792.53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14523.53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7269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0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x14ac:dyDescent="0.2">
      <c r="A37" s="98" t="s">
        <v>568</v>
      </c>
      <c r="B37" s="90" t="s">
        <v>569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9442848.4500000011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8" t="s">
        <v>662</v>
      </c>
      <c r="B1" s="176"/>
      <c r="C1" s="176"/>
      <c r="D1" s="176"/>
      <c r="E1" s="176"/>
      <c r="F1" s="176"/>
      <c r="G1" s="27" t="s">
        <v>617</v>
      </c>
      <c r="H1" s="28">
        <v>2022</v>
      </c>
    </row>
    <row r="2" spans="1:10" ht="18.95" customHeight="1" x14ac:dyDescent="0.2">
      <c r="A2" s="158" t="s">
        <v>628</v>
      </c>
      <c r="B2" s="176"/>
      <c r="C2" s="176"/>
      <c r="D2" s="176"/>
      <c r="E2" s="176"/>
      <c r="F2" s="176"/>
      <c r="G2" s="27" t="s">
        <v>618</v>
      </c>
      <c r="H2" s="28" t="s">
        <v>620</v>
      </c>
    </row>
    <row r="3" spans="1:10" ht="18.95" customHeight="1" x14ac:dyDescent="0.2">
      <c r="A3" s="177" t="s">
        <v>663</v>
      </c>
      <c r="B3" s="178"/>
      <c r="C3" s="178"/>
      <c r="D3" s="178"/>
      <c r="E3" s="178"/>
      <c r="F3" s="178"/>
      <c r="G3" s="27" t="s">
        <v>619</v>
      </c>
      <c r="H3" s="28">
        <v>1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0</v>
      </c>
      <c r="E49" s="34">
        <v>0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0</v>
      </c>
      <c r="E50" s="34">
        <v>0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0</v>
      </c>
      <c r="E51" s="34">
        <v>0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79" t="s">
        <v>34</v>
      </c>
      <c r="B5" s="179"/>
      <c r="C5" s="179"/>
      <c r="D5" s="179"/>
      <c r="E5" s="179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0" t="s">
        <v>36</v>
      </c>
      <c r="C10" s="180"/>
      <c r="D10" s="180"/>
      <c r="E10" s="180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0" t="s">
        <v>38</v>
      </c>
      <c r="C12" s="180"/>
      <c r="D12" s="180"/>
      <c r="E12" s="180"/>
    </row>
    <row r="13" spans="1:8" s="127" customFormat="1" ht="26.1" customHeight="1" x14ac:dyDescent="0.2">
      <c r="A13" s="131" t="s">
        <v>603</v>
      </c>
      <c r="B13" s="180" t="s">
        <v>39</v>
      </c>
      <c r="C13" s="180"/>
      <c r="D13" s="180"/>
      <c r="E13" s="180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6" t="s">
        <v>662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25">
      <c r="A3" s="156" t="s">
        <v>663</v>
      </c>
      <c r="B3" s="157"/>
      <c r="C3" s="157"/>
      <c r="D3" s="157"/>
      <c r="E3" s="157"/>
      <c r="F3" s="157"/>
      <c r="G3" s="14" t="s">
        <v>619</v>
      </c>
      <c r="H3" s="25">
        <v>1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313738.43</v>
      </c>
      <c r="D15" s="24">
        <v>312045.62</v>
      </c>
      <c r="E15" s="24">
        <v>317647.67</v>
      </c>
      <c r="F15" s="24">
        <v>317113.62</v>
      </c>
      <c r="G15" s="24">
        <v>315264.34000000003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150816.17000000001</v>
      </c>
      <c r="D20" s="24">
        <v>150816.17000000001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25626.82</v>
      </c>
      <c r="D21" s="24">
        <v>25626.82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29518.05</v>
      </c>
      <c r="D23" s="24">
        <v>29518.05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1788.95</v>
      </c>
      <c r="D24" s="24">
        <v>1788.95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21153.759999999998</v>
      </c>
      <c r="D25" s="24">
        <v>21153.759999999998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178119.1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178119.1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8001468.25</v>
      </c>
      <c r="D62" s="24">
        <f t="shared" ref="D62:E62" si="0">SUM(D63:D70)</f>
        <v>0</v>
      </c>
      <c r="E62" s="24">
        <f t="shared" si="0"/>
        <v>-5133984.6300000008</v>
      </c>
    </row>
    <row r="63" spans="1:9" x14ac:dyDescent="0.2">
      <c r="A63" s="22">
        <v>1241</v>
      </c>
      <c r="B63" s="20" t="s">
        <v>239</v>
      </c>
      <c r="C63" s="24">
        <v>3790445.84</v>
      </c>
      <c r="D63" s="24">
        <v>0</v>
      </c>
      <c r="E63" s="24">
        <v>-2678815.96</v>
      </c>
    </row>
    <row r="64" spans="1:9" x14ac:dyDescent="0.2">
      <c r="A64" s="22">
        <v>1242</v>
      </c>
      <c r="B64" s="20" t="s">
        <v>240</v>
      </c>
      <c r="C64" s="24">
        <v>599042.29</v>
      </c>
      <c r="D64" s="24">
        <v>0</v>
      </c>
      <c r="E64" s="24">
        <v>-296958.43</v>
      </c>
    </row>
    <row r="65" spans="1:9" x14ac:dyDescent="0.2">
      <c r="A65" s="22">
        <v>1243</v>
      </c>
      <c r="B65" s="20" t="s">
        <v>241</v>
      </c>
      <c r="C65" s="24">
        <v>128446.61</v>
      </c>
      <c r="D65" s="24">
        <v>0</v>
      </c>
      <c r="E65" s="24">
        <v>-59881.9</v>
      </c>
    </row>
    <row r="66" spans="1:9" x14ac:dyDescent="0.2">
      <c r="A66" s="22">
        <v>1244</v>
      </c>
      <c r="B66" s="20" t="s">
        <v>242</v>
      </c>
      <c r="C66" s="24">
        <v>3200299.74</v>
      </c>
      <c r="D66" s="24">
        <v>0</v>
      </c>
      <c r="E66" s="24">
        <v>-1956672.02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256088.77</v>
      </c>
      <c r="D68" s="24">
        <v>0</v>
      </c>
      <c r="E68" s="24">
        <v>-141656.32000000001</v>
      </c>
    </row>
    <row r="69" spans="1:9" x14ac:dyDescent="0.2">
      <c r="A69" s="22">
        <v>1247</v>
      </c>
      <c r="B69" s="20" t="s">
        <v>245</v>
      </c>
      <c r="C69" s="24">
        <v>27145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166706.79999999999</v>
      </c>
      <c r="D74" s="24">
        <f>SUM(D75:D79)</f>
        <v>0</v>
      </c>
      <c r="E74" s="24">
        <f>SUM(E75:E79)</f>
        <v>81370.89</v>
      </c>
    </row>
    <row r="75" spans="1:9" x14ac:dyDescent="0.2">
      <c r="A75" s="22">
        <v>1251</v>
      </c>
      <c r="B75" s="20" t="s">
        <v>249</v>
      </c>
      <c r="C75" s="24">
        <v>25494.799999999999</v>
      </c>
      <c r="D75" s="24">
        <v>0</v>
      </c>
      <c r="E75" s="24">
        <v>7573.02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141212</v>
      </c>
      <c r="D78" s="24">
        <v>0</v>
      </c>
      <c r="E78" s="24">
        <v>73797.87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302319.90000000002</v>
      </c>
      <c r="D110" s="24">
        <f>SUM(D111:D119)</f>
        <v>302319.90000000002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6915.29</v>
      </c>
      <c r="D111" s="24">
        <f>C111</f>
        <v>6915.29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36098.21</v>
      </c>
      <c r="D112" s="24">
        <f t="shared" ref="D112:D119" si="1">C112</f>
        <v>36098.21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256496.66</v>
      </c>
      <c r="D117" s="24">
        <f t="shared" si="1"/>
        <v>256496.66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2809.74</v>
      </c>
      <c r="D119" s="24">
        <f t="shared" si="1"/>
        <v>2809.74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25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25">
      <c r="A3" s="154" t="s">
        <v>663</v>
      </c>
      <c r="B3" s="154"/>
      <c r="C3" s="154"/>
      <c r="D3" s="14" t="s">
        <v>619</v>
      </c>
      <c r="E3" s="25">
        <v>1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860699.77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56.63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56.63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860643.14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860643.14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10289963.93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10289963.93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10289963.93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314509.58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314509.58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314509.58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9442848.4500000011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9156244.5300000012</v>
      </c>
      <c r="D99" s="57">
        <f>C99/$C$98</f>
        <v>0.96964857357209833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8149503.3100000005</v>
      </c>
      <c r="D100" s="57">
        <f t="shared" ref="D100:D163" si="0">C100/$C$98</f>
        <v>0.86303442792201113</v>
      </c>
      <c r="E100" s="56"/>
    </row>
    <row r="101" spans="1:5" x14ac:dyDescent="0.2">
      <c r="A101" s="54">
        <v>5111</v>
      </c>
      <c r="B101" s="51" t="s">
        <v>363</v>
      </c>
      <c r="C101" s="55">
        <v>5534701.5499999998</v>
      </c>
      <c r="D101" s="57">
        <f t="shared" si="0"/>
        <v>0.58612627104059889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358371.69</v>
      </c>
      <c r="D103" s="57">
        <f t="shared" si="0"/>
        <v>3.7951651124931478E-2</v>
      </c>
      <c r="E103" s="56"/>
    </row>
    <row r="104" spans="1:5" x14ac:dyDescent="0.2">
      <c r="A104" s="54">
        <v>5114</v>
      </c>
      <c r="B104" s="51" t="s">
        <v>366</v>
      </c>
      <c r="C104" s="55">
        <v>990095.61</v>
      </c>
      <c r="D104" s="57">
        <f t="shared" si="0"/>
        <v>0.10485137141007488</v>
      </c>
      <c r="E104" s="56"/>
    </row>
    <row r="105" spans="1:5" x14ac:dyDescent="0.2">
      <c r="A105" s="54">
        <v>5115</v>
      </c>
      <c r="B105" s="51" t="s">
        <v>367</v>
      </c>
      <c r="C105" s="55">
        <v>990387.37</v>
      </c>
      <c r="D105" s="57">
        <f t="shared" si="0"/>
        <v>0.10488226886665748</v>
      </c>
      <c r="E105" s="56"/>
    </row>
    <row r="106" spans="1:5" x14ac:dyDescent="0.2">
      <c r="A106" s="54">
        <v>5116</v>
      </c>
      <c r="B106" s="51" t="s">
        <v>368</v>
      </c>
      <c r="C106" s="55">
        <v>275947.09000000003</v>
      </c>
      <c r="D106" s="57">
        <f t="shared" si="0"/>
        <v>2.9222865479748325E-2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427688.39</v>
      </c>
      <c r="D107" s="57">
        <f t="shared" si="0"/>
        <v>4.5292306899196284E-2</v>
      </c>
      <c r="E107" s="56"/>
    </row>
    <row r="108" spans="1:5" x14ac:dyDescent="0.2">
      <c r="A108" s="54">
        <v>5121</v>
      </c>
      <c r="B108" s="51" t="s">
        <v>370</v>
      </c>
      <c r="C108" s="55">
        <v>124513.64</v>
      </c>
      <c r="D108" s="57">
        <f t="shared" si="0"/>
        <v>1.3186025451885759E-2</v>
      </c>
      <c r="E108" s="56"/>
    </row>
    <row r="109" spans="1:5" x14ac:dyDescent="0.2">
      <c r="A109" s="54">
        <v>5122</v>
      </c>
      <c r="B109" s="51" t="s">
        <v>371</v>
      </c>
      <c r="C109" s="55">
        <v>62666.69</v>
      </c>
      <c r="D109" s="57">
        <f t="shared" si="0"/>
        <v>6.6364180609083051E-3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28723.1</v>
      </c>
      <c r="D111" s="57">
        <f t="shared" si="0"/>
        <v>3.0417834355903482E-3</v>
      </c>
      <c r="E111" s="56"/>
    </row>
    <row r="112" spans="1:5" x14ac:dyDescent="0.2">
      <c r="A112" s="54">
        <v>5125</v>
      </c>
      <c r="B112" s="51" t="s">
        <v>374</v>
      </c>
      <c r="C112" s="55">
        <v>16654.66</v>
      </c>
      <c r="D112" s="57">
        <f t="shared" si="0"/>
        <v>1.7637326372637058E-3</v>
      </c>
      <c r="E112" s="56"/>
    </row>
    <row r="113" spans="1:5" x14ac:dyDescent="0.2">
      <c r="A113" s="54">
        <v>5126</v>
      </c>
      <c r="B113" s="51" t="s">
        <v>375</v>
      </c>
      <c r="C113" s="55">
        <v>158244.16</v>
      </c>
      <c r="D113" s="57">
        <f t="shared" si="0"/>
        <v>1.6758095911197219E-2</v>
      </c>
      <c r="E113" s="56"/>
    </row>
    <row r="114" spans="1:5" x14ac:dyDescent="0.2">
      <c r="A114" s="54">
        <v>5127</v>
      </c>
      <c r="B114" s="51" t="s">
        <v>376</v>
      </c>
      <c r="C114" s="55">
        <v>8230.33</v>
      </c>
      <c r="D114" s="57">
        <f t="shared" si="0"/>
        <v>8.7159399450067413E-4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28655.81</v>
      </c>
      <c r="D116" s="57">
        <f t="shared" si="0"/>
        <v>3.0346574078502762E-3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579052.82999999996</v>
      </c>
      <c r="D117" s="57">
        <f t="shared" si="0"/>
        <v>6.1321838750890881E-2</v>
      </c>
      <c r="E117" s="56"/>
    </row>
    <row r="118" spans="1:5" x14ac:dyDescent="0.2">
      <c r="A118" s="54">
        <v>5131</v>
      </c>
      <c r="B118" s="51" t="s">
        <v>380</v>
      </c>
      <c r="C118" s="55">
        <v>112261.68</v>
      </c>
      <c r="D118" s="57">
        <f t="shared" si="0"/>
        <v>1.1888539839903921E-2</v>
      </c>
      <c r="E118" s="56"/>
    </row>
    <row r="119" spans="1:5" x14ac:dyDescent="0.2">
      <c r="A119" s="54">
        <v>5132</v>
      </c>
      <c r="B119" s="51" t="s">
        <v>381</v>
      </c>
      <c r="C119" s="55">
        <v>4680.87</v>
      </c>
      <c r="D119" s="57">
        <f t="shared" si="0"/>
        <v>4.95705297483621E-4</v>
      </c>
      <c r="E119" s="56"/>
    </row>
    <row r="120" spans="1:5" x14ac:dyDescent="0.2">
      <c r="A120" s="54">
        <v>5133</v>
      </c>
      <c r="B120" s="51" t="s">
        <v>382</v>
      </c>
      <c r="C120" s="55">
        <v>22107.98</v>
      </c>
      <c r="D120" s="57">
        <f t="shared" si="0"/>
        <v>2.3412405819136064E-3</v>
      </c>
      <c r="E120" s="56"/>
    </row>
    <row r="121" spans="1:5" x14ac:dyDescent="0.2">
      <c r="A121" s="54">
        <v>5134</v>
      </c>
      <c r="B121" s="51" t="s">
        <v>383</v>
      </c>
      <c r="C121" s="55">
        <v>11373.02</v>
      </c>
      <c r="D121" s="57">
        <f t="shared" si="0"/>
        <v>1.2044056473235042E-3</v>
      </c>
      <c r="E121" s="56"/>
    </row>
    <row r="122" spans="1:5" x14ac:dyDescent="0.2">
      <c r="A122" s="54">
        <v>5135</v>
      </c>
      <c r="B122" s="51" t="s">
        <v>384</v>
      </c>
      <c r="C122" s="55">
        <v>75109.09</v>
      </c>
      <c r="D122" s="57">
        <f t="shared" si="0"/>
        <v>7.9540713162668617E-3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1776</v>
      </c>
      <c r="D124" s="57">
        <f t="shared" si="0"/>
        <v>1.8807884182447086E-4</v>
      </c>
      <c r="E124" s="56"/>
    </row>
    <row r="125" spans="1:5" x14ac:dyDescent="0.2">
      <c r="A125" s="54">
        <v>5138</v>
      </c>
      <c r="B125" s="51" t="s">
        <v>387</v>
      </c>
      <c r="C125" s="55">
        <v>116529.18</v>
      </c>
      <c r="D125" s="57">
        <f t="shared" si="0"/>
        <v>1.2340469151551403E-2</v>
      </c>
      <c r="E125" s="56"/>
    </row>
    <row r="126" spans="1:5" x14ac:dyDescent="0.2">
      <c r="A126" s="54">
        <v>5139</v>
      </c>
      <c r="B126" s="51" t="s">
        <v>388</v>
      </c>
      <c r="C126" s="55">
        <v>235215.01</v>
      </c>
      <c r="D126" s="57">
        <f t="shared" si="0"/>
        <v>2.4909328074623496E-2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286603.92</v>
      </c>
      <c r="D127" s="57">
        <f t="shared" si="0"/>
        <v>3.0351426427901632E-2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286603.92</v>
      </c>
      <c r="D137" s="57">
        <f t="shared" si="0"/>
        <v>3.0351426427901632E-2</v>
      </c>
      <c r="E137" s="56"/>
    </row>
    <row r="138" spans="1:5" x14ac:dyDescent="0.2">
      <c r="A138" s="54">
        <v>5241</v>
      </c>
      <c r="B138" s="51" t="s">
        <v>398</v>
      </c>
      <c r="C138" s="55">
        <v>286603.92</v>
      </c>
      <c r="D138" s="57">
        <f t="shared" si="0"/>
        <v>3.0351426427901632E-2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8" t="s">
        <v>662</v>
      </c>
      <c r="B1" s="158"/>
      <c r="C1" s="158"/>
      <c r="D1" s="27" t="s">
        <v>617</v>
      </c>
      <c r="E1" s="28">
        <v>2022</v>
      </c>
    </row>
    <row r="2" spans="1:5" ht="18.95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95" customHeight="1" x14ac:dyDescent="0.2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2022324.83</v>
      </c>
    </row>
    <row r="15" spans="1:5" x14ac:dyDescent="0.2">
      <c r="A15" s="33">
        <v>3220</v>
      </c>
      <c r="B15" s="29" t="s">
        <v>473</v>
      </c>
      <c r="C15" s="34">
        <v>5238867.71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3"/>
  <sheetViews>
    <sheetView topLeftCell="A35" workbookViewId="0">
      <selection activeCell="D48" sqref="D48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8" t="s">
        <v>662</v>
      </c>
      <c r="B1" s="158"/>
      <c r="C1" s="158"/>
      <c r="D1" s="27" t="s">
        <v>617</v>
      </c>
      <c r="E1" s="28">
        <v>2022</v>
      </c>
    </row>
    <row r="2" spans="1:5" s="35" customFormat="1" ht="18.95" customHeight="1" x14ac:dyDescent="0.25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95" customHeight="1" x14ac:dyDescent="0.25">
      <c r="A3" s="158" t="s">
        <v>663</v>
      </c>
      <c r="B3" s="158"/>
      <c r="C3" s="158"/>
      <c r="D3" s="27" t="s">
        <v>619</v>
      </c>
      <c r="E3" s="28">
        <v>1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13380.5</v>
      </c>
      <c r="D8" s="34">
        <v>0</v>
      </c>
    </row>
    <row r="9" spans="1:5" x14ac:dyDescent="0.2">
      <c r="A9" s="33">
        <v>1112</v>
      </c>
      <c r="B9" s="29" t="s">
        <v>487</v>
      </c>
      <c r="C9" s="34">
        <v>3876551.13</v>
      </c>
      <c r="D9" s="34">
        <v>3002492.1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639</v>
      </c>
      <c r="C15" s="143">
        <f>SUM(C8:C14)</f>
        <v>3889931.63</v>
      </c>
      <c r="D15" s="143">
        <f>SUM(D8:D14)</f>
        <v>3002492.1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0</v>
      </c>
      <c r="D20" s="143">
        <f>SUM(D21:D27)</f>
        <v>0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0</v>
      </c>
      <c r="D25" s="140">
        <v>0</v>
      </c>
      <c r="E25" s="138"/>
    </row>
    <row r="26" spans="1: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21792.53</v>
      </c>
      <c r="D28" s="143">
        <f>SUM(D29:D36)</f>
        <v>21792.53</v>
      </c>
      <c r="E28" s="138"/>
    </row>
    <row r="29" spans="1:5" x14ac:dyDescent="0.2">
      <c r="A29" s="33">
        <v>1241</v>
      </c>
      <c r="B29" s="29" t="s">
        <v>239</v>
      </c>
      <c r="C29" s="34">
        <v>14523.53</v>
      </c>
      <c r="D29" s="140">
        <v>14523.53</v>
      </c>
      <c r="E29" s="138"/>
    </row>
    <row r="30" spans="1: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7269</v>
      </c>
      <c r="D34" s="140">
        <v>7269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21792.53</v>
      </c>
      <c r="D43" s="143">
        <f>D20+D28+D37</f>
        <v>21792.53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x14ac:dyDescent="0.2">
      <c r="A47" s="141">
        <v>3210</v>
      </c>
      <c r="B47" s="142" t="s">
        <v>641</v>
      </c>
      <c r="C47" s="143">
        <v>2022324.83</v>
      </c>
      <c r="D47" s="143">
        <v>1088534.05</v>
      </c>
    </row>
    <row r="48" spans="1:5" x14ac:dyDescent="0.2">
      <c r="A48" s="139"/>
      <c r="B48" s="144" t="s">
        <v>629</v>
      </c>
      <c r="C48" s="143">
        <f>C49+C61+C93+C96</f>
        <v>0</v>
      </c>
      <c r="D48" s="143">
        <f>D49+D61+D93+D96</f>
        <v>1588312.9300000002</v>
      </c>
    </row>
    <row r="49" spans="1:4" x14ac:dyDescent="0.2">
      <c r="A49" s="141">
        <v>5400</v>
      </c>
      <c r="B49" s="142" t="s">
        <v>426</v>
      </c>
      <c r="C49" s="143">
        <f>C50+C52+C54+C56+C58</f>
        <v>0</v>
      </c>
      <c r="D49" s="143">
        <f>D50+D52+D54+D56+D58</f>
        <v>0</v>
      </c>
    </row>
    <row r="50" spans="1:4" x14ac:dyDescent="0.2">
      <c r="A50" s="139">
        <v>5410</v>
      </c>
      <c r="B50" s="138" t="s">
        <v>630</v>
      </c>
      <c r="C50" s="140">
        <f>C51</f>
        <v>0</v>
      </c>
      <c r="D50" s="140">
        <f>D51</f>
        <v>0</v>
      </c>
    </row>
    <row r="51" spans="1:4" x14ac:dyDescent="0.2">
      <c r="A51" s="139">
        <v>5411</v>
      </c>
      <c r="B51" s="138" t="s">
        <v>428</v>
      </c>
      <c r="C51" s="140">
        <v>0</v>
      </c>
      <c r="D51" s="140">
        <v>0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0</v>
      </c>
      <c r="D61" s="143">
        <f>D62+D71+D74+D80+D82+D84</f>
        <v>825388.74000000011</v>
      </c>
    </row>
    <row r="62" spans="1:4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825388.74000000011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809147.06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16241.68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x14ac:dyDescent="0.2">
      <c r="A96" s="141">
        <v>2110</v>
      </c>
      <c r="B96" s="147" t="s">
        <v>642</v>
      </c>
      <c r="C96" s="143">
        <f>SUM(C97:C101)</f>
        <v>0</v>
      </c>
      <c r="D96" s="143">
        <f>SUM(D97:D101)</f>
        <v>762924.19</v>
      </c>
    </row>
    <row r="97" spans="1:4" x14ac:dyDescent="0.2">
      <c r="A97" s="139">
        <v>2111</v>
      </c>
      <c r="B97" s="138" t="s">
        <v>643</v>
      </c>
      <c r="C97" s="140">
        <v>0</v>
      </c>
      <c r="D97" s="140">
        <v>762924.19</v>
      </c>
    </row>
    <row r="98" spans="1:4" x14ac:dyDescent="0.2">
      <c r="A98" s="139">
        <v>2112</v>
      </c>
      <c r="B98" s="138" t="s">
        <v>644</v>
      </c>
      <c r="C98" s="140">
        <v>0</v>
      </c>
      <c r="D98" s="140">
        <v>0</v>
      </c>
    </row>
    <row r="99" spans="1:4" x14ac:dyDescent="0.2">
      <c r="A99" s="139">
        <v>2112</v>
      </c>
      <c r="B99" s="138" t="s">
        <v>645</v>
      </c>
      <c r="C99" s="140">
        <v>0</v>
      </c>
      <c r="D99" s="140">
        <v>0</v>
      </c>
    </row>
    <row r="100" spans="1:4" x14ac:dyDescent="0.2">
      <c r="A100" s="139">
        <v>2115</v>
      </c>
      <c r="B100" s="138" t="s">
        <v>646</v>
      </c>
      <c r="C100" s="140">
        <v>0</v>
      </c>
      <c r="D100" s="140">
        <v>0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0</v>
      </c>
      <c r="D102" s="143">
        <f>+D103</f>
        <v>0</v>
      </c>
    </row>
    <row r="103" spans="1:4" x14ac:dyDescent="0.2">
      <c r="A103" s="141">
        <v>1120</v>
      </c>
      <c r="B103" s="148" t="s">
        <v>649</v>
      </c>
      <c r="C103" s="143">
        <f>SUM(C104:C112)</f>
        <v>0</v>
      </c>
      <c r="D103" s="143">
        <f>SUM(D104:D112)</f>
        <v>0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0</v>
      </c>
    </row>
    <row r="113" spans="1:4" x14ac:dyDescent="0.2">
      <c r="A113" s="139"/>
      <c r="B113" s="151" t="s">
        <v>659</v>
      </c>
      <c r="C113" s="143">
        <f>C47+C48-C102</f>
        <v>2022324.83</v>
      </c>
      <c r="D113" s="143">
        <f>D47+D48-D102</f>
        <v>2676846.9800000004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2019-02-13T21:19:08Z</cp:lastPrinted>
  <dcterms:created xsi:type="dcterms:W3CDTF">2012-12-11T20:36:24Z</dcterms:created>
  <dcterms:modified xsi:type="dcterms:W3CDTF">2022-04-25T17:26:15Z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